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CYS908\Desktop\Long_Sir_Assigned_Task\Open Data Update\Ambulance_Service_Indicators\Q1 2024\"/>
    </mc:Choice>
  </mc:AlternateContent>
  <xr:revisionPtr revIDLastSave="0" documentId="13_ncr:1_{4C20A6F0-6520-45B9-A120-8A0C1F71092C}" xr6:coauthVersionLast="36" xr6:coauthVersionMax="36" xr10:uidLastSave="{00000000-0000-0000-0000-000000000000}"/>
  <bookViews>
    <workbookView xWindow="0" yWindow="0" windowWidth="21570" windowHeight="6615" xr2:uid="{00000000-000D-0000-FFFF-FFFF00000000}"/>
  </bookViews>
  <sheets>
    <sheet name="indicator_s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D60" i="1"/>
  <c r="D59" i="1"/>
  <c r="D49" i="1" l="1"/>
  <c r="D48" i="1"/>
  <c r="D47" i="1"/>
  <c r="D46" i="1"/>
  <c r="D45" i="1"/>
  <c r="D44" i="1"/>
  <c r="D42" i="1"/>
  <c r="D41" i="1"/>
  <c r="D40" i="1"/>
  <c r="D23" i="1"/>
  <c r="D22" i="1"/>
  <c r="D7" i="1"/>
  <c r="E6" i="1"/>
  <c r="D6" i="1"/>
  <c r="E5" i="1"/>
  <c r="D5" i="1"/>
  <c r="D4" i="1"/>
  <c r="D2" i="1"/>
</calcChain>
</file>

<file path=xl/sharedStrings.xml><?xml version="1.0" encoding="utf-8"?>
<sst xmlns="http://schemas.openxmlformats.org/spreadsheetml/2006/main" count="46" uniqueCount="46">
  <si>
    <t>05/2019</t>
  </si>
  <si>
    <t>03/2019</t>
    <phoneticPr fontId="1" type="noConversion"/>
  </si>
  <si>
    <t>06/2019</t>
    <phoneticPr fontId="1" type="noConversion"/>
  </si>
  <si>
    <t>08/2019</t>
    <phoneticPr fontId="1" type="noConversion"/>
  </si>
  <si>
    <t>10/2019</t>
    <phoneticPr fontId="1" type="noConversion"/>
  </si>
  <si>
    <t>02/2019</t>
    <phoneticPr fontId="1" type="noConversion"/>
  </si>
  <si>
    <t>04/2019</t>
    <phoneticPr fontId="1" type="noConversion"/>
  </si>
  <si>
    <t>02/2020</t>
    <phoneticPr fontId="1" type="noConversion"/>
  </si>
  <si>
    <t>01/2019</t>
    <phoneticPr fontId="1" type="noConversion"/>
  </si>
  <si>
    <t>07/2019</t>
    <phoneticPr fontId="1" type="noConversion"/>
  </si>
  <si>
    <t>01/2020</t>
    <phoneticPr fontId="1" type="noConversion"/>
  </si>
  <si>
    <t>03/2020</t>
    <phoneticPr fontId="1" type="noConversion"/>
  </si>
  <si>
    <t>09/2019</t>
    <phoneticPr fontId="1" type="noConversion"/>
  </si>
  <si>
    <t>04/2020</t>
    <phoneticPr fontId="1" type="noConversion"/>
  </si>
  <si>
    <t>05/2020</t>
    <phoneticPr fontId="1" type="noConversion"/>
  </si>
  <si>
    <t>06/2020</t>
    <phoneticPr fontId="1" type="noConversion"/>
  </si>
  <si>
    <t>07/2020</t>
    <phoneticPr fontId="1" type="noConversion"/>
  </si>
  <si>
    <t>11/2020</t>
    <phoneticPr fontId="1" type="noConversion"/>
  </si>
  <si>
    <t>12/2020</t>
    <phoneticPr fontId="1" type="noConversion"/>
  </si>
  <si>
    <t>01/2021</t>
    <phoneticPr fontId="1" type="noConversion"/>
  </si>
  <si>
    <t>02/2021</t>
    <phoneticPr fontId="1" type="noConversion"/>
  </si>
  <si>
    <t>03/2021</t>
    <phoneticPr fontId="1" type="noConversion"/>
  </si>
  <si>
    <t>04/2021</t>
    <phoneticPr fontId="1" type="noConversion"/>
  </si>
  <si>
    <t>05/2021</t>
    <phoneticPr fontId="1" type="noConversion"/>
  </si>
  <si>
    <t>06/2021</t>
    <phoneticPr fontId="1" type="noConversion"/>
  </si>
  <si>
    <t>07/2021</t>
    <phoneticPr fontId="1" type="noConversion"/>
  </si>
  <si>
    <t>08/2021</t>
    <phoneticPr fontId="1" type="noConversion"/>
  </si>
  <si>
    <t>09/2021</t>
    <phoneticPr fontId="1" type="noConversion"/>
  </si>
  <si>
    <t>10/2021</t>
    <phoneticPr fontId="1" type="noConversion"/>
  </si>
  <si>
    <t>11/2021</t>
    <phoneticPr fontId="1" type="noConversion"/>
  </si>
  <si>
    <t>12/2021</t>
    <phoneticPr fontId="1" type="noConversion"/>
  </si>
  <si>
    <t>01/2022</t>
    <phoneticPr fontId="1" type="noConversion"/>
  </si>
  <si>
    <t>02/2022</t>
    <phoneticPr fontId="1" type="noConversion"/>
  </si>
  <si>
    <t>06/2022</t>
    <phoneticPr fontId="1" type="noConversion"/>
  </si>
  <si>
    <t>07/2022</t>
    <phoneticPr fontId="1" type="noConversion"/>
  </si>
  <si>
    <t>08/2022</t>
    <phoneticPr fontId="1" type="noConversion"/>
  </si>
  <si>
    <t>09/2022</t>
    <phoneticPr fontId="1" type="noConversion"/>
  </si>
  <si>
    <t>10/2022</t>
    <phoneticPr fontId="1" type="noConversion"/>
  </si>
  <si>
    <t>11/2022</t>
    <phoneticPr fontId="1" type="noConversion"/>
  </si>
  <si>
    <t>12/2022</t>
    <phoneticPr fontId="1" type="noConversion"/>
  </si>
  <si>
    <t>救护服务指标</t>
    <phoneticPr fontId="1" type="noConversion"/>
  </si>
  <si>
    <t>紧急召唤的数目转院召唤的数目</t>
    <phoneticPr fontId="1" type="noConversion"/>
  </si>
  <si>
    <t>转院召唤的数目</t>
    <phoneticPr fontId="1" type="noConversion"/>
  </si>
  <si>
    <t>每部救护车处理召唤的平均数目</t>
    <phoneticPr fontId="1" type="noConversion"/>
  </si>
  <si>
    <t>救护车、救护电单车及快速应变急救车出动处理召唤的次数</t>
    <phoneticPr fontId="1" type="noConversion"/>
  </si>
  <si>
    <t>临时调派其他站的救护车候命处理紧急召唤的次数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</si>
</sst>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0.00_);[Red]\(0.00\)"/>
  </numFmts>
  <fonts count="10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name val="Times New Roman"/>
      <family val="1"/>
    </font>
    <font>
      <sz val="12"/>
      <color theme="1"/>
      <name val="Times New Roman"/>
      <family val="2"/>
    </font>
    <font>
      <b/>
      <sz val="12"/>
      <color theme="1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b/>
      <sz val="12"/>
      <color theme="1"/>
      <name val="Times New Roman"/>
      <family val="2"/>
    </font>
    <font>
      <sz val="12"/>
      <name val="新細明體"/>
      <family val="1"/>
      <charset val="136"/>
    </font>
    <font>
      <sz val="12"/>
      <name val="新細明體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64" fontId="3" fillId="0" borderId="0" xfId="0" quotePrefix="1" applyNumberFormat="1" applyFont="1" applyFill="1" applyBorder="1" applyAlignment="1">
      <alignment vertical="top" shrinkToFit="1"/>
    </xf>
    <xf numFmtId="0" fontId="0" fillId="0" borderId="0" xfId="0" applyFont="1" applyFill="1" applyBorder="1">
      <alignment vertical="center"/>
    </xf>
    <xf numFmtId="164" fontId="3" fillId="0" borderId="0" xfId="0" quotePrefix="1" applyNumberFormat="1" applyFont="1" applyFill="1" applyBorder="1" applyAlignment="1">
      <alignment horizontal="left" vertical="top" shrinkToFit="1"/>
    </xf>
    <xf numFmtId="164" fontId="3" fillId="0" borderId="0" xfId="0" applyNumberFormat="1" applyFont="1" applyFill="1" applyBorder="1" applyAlignment="1">
      <alignment horizontal="left" vertical="top" shrinkToFit="1"/>
    </xf>
    <xf numFmtId="0" fontId="5" fillId="0" borderId="0" xfId="0" applyFont="1" applyFill="1" applyBorder="1" applyAlignment="1">
      <alignment horizontal="left" vertical="top" wrapText="1"/>
    </xf>
    <xf numFmtId="164" fontId="6" fillId="0" borderId="0" xfId="0" quotePrefix="1" applyNumberFormat="1" applyFont="1" applyFill="1" applyBorder="1" applyAlignment="1">
      <alignment vertical="top" shrinkToFit="1"/>
    </xf>
    <xf numFmtId="0" fontId="4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1" fontId="9" fillId="0" borderId="0" xfId="0" applyNumberFormat="1" applyFont="1" applyFill="1" applyBorder="1" applyAlignment="1">
      <alignment horizontal="center" vertical="top" shrinkToFit="1"/>
    </xf>
    <xf numFmtId="165" fontId="9" fillId="0" borderId="0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workbookViewId="0"/>
  </sheetViews>
  <sheetFormatPr defaultRowHeight="15.75"/>
  <cols>
    <col min="1" max="1" width="15" style="2" bestFit="1" customWidth="1"/>
    <col min="2" max="2" width="31.5" style="2" bestFit="1" customWidth="1"/>
    <col min="3" max="3" width="17.375" style="2" bestFit="1" customWidth="1"/>
    <col min="4" max="6" width="31.5" style="2" bestFit="1" customWidth="1"/>
    <col min="7" max="13" width="12.5" style="2" customWidth="1"/>
    <col min="14" max="16384" width="9" style="2"/>
  </cols>
  <sheetData>
    <row r="1" spans="1:13" s="7" customFormat="1" ht="33">
      <c r="A1" s="5" t="s">
        <v>40</v>
      </c>
      <c r="B1" s="8" t="s">
        <v>41</v>
      </c>
      <c r="C1" s="9" t="s">
        <v>42</v>
      </c>
      <c r="D1" s="10" t="s">
        <v>43</v>
      </c>
      <c r="E1" s="10" t="s">
        <v>44</v>
      </c>
      <c r="F1" s="10" t="s">
        <v>45</v>
      </c>
      <c r="G1" s="6"/>
      <c r="H1" s="6"/>
      <c r="I1" s="6"/>
      <c r="J1" s="6"/>
      <c r="K1" s="6"/>
      <c r="L1" s="6"/>
      <c r="M1" s="6"/>
    </row>
    <row r="2" spans="1:13">
      <c r="A2" s="1" t="s">
        <v>8</v>
      </c>
      <c r="B2" s="11">
        <v>70004</v>
      </c>
      <c r="C2" s="11">
        <v>4970</v>
      </c>
      <c r="D2" s="12">
        <f>75060/(216+158)</f>
        <v>200.69518716577539</v>
      </c>
      <c r="E2" s="13">
        <v>78137</v>
      </c>
      <c r="F2" s="13">
        <v>8186</v>
      </c>
    </row>
    <row r="3" spans="1:13">
      <c r="A3" s="1" t="s">
        <v>5</v>
      </c>
      <c r="B3" s="11">
        <v>57701</v>
      </c>
      <c r="C3" s="11">
        <v>4104</v>
      </c>
      <c r="D3" s="12">
        <v>172.87</v>
      </c>
      <c r="E3" s="11">
        <v>63926</v>
      </c>
      <c r="F3" s="13">
        <v>7143</v>
      </c>
    </row>
    <row r="4" spans="1:13">
      <c r="A4" s="1" t="s">
        <v>1</v>
      </c>
      <c r="B4" s="11">
        <v>66169</v>
      </c>
      <c r="C4" s="11">
        <v>4883</v>
      </c>
      <c r="D4" s="12">
        <f>71141/(218+158)</f>
        <v>189.20478723404256</v>
      </c>
      <c r="E4" s="13">
        <v>78315</v>
      </c>
      <c r="F4" s="13">
        <v>7314</v>
      </c>
    </row>
    <row r="5" spans="1:13">
      <c r="A5" s="1" t="s">
        <v>6</v>
      </c>
      <c r="B5" s="13">
        <v>63195</v>
      </c>
      <c r="C5" s="13">
        <v>4602</v>
      </c>
      <c r="D5" s="12">
        <f>67912/(221+161)</f>
        <v>177.78010471204189</v>
      </c>
      <c r="E5" s="13">
        <f>SUM(35442,34301)</f>
        <v>69743</v>
      </c>
      <c r="F5" s="13">
        <v>8159</v>
      </c>
    </row>
    <row r="6" spans="1:13">
      <c r="A6" s="1" t="s">
        <v>0</v>
      </c>
      <c r="B6" s="13">
        <v>65518</v>
      </c>
      <c r="C6" s="13">
        <v>4914</v>
      </c>
      <c r="D6" s="12">
        <f>70553/(222+163)</f>
        <v>183.25454545454545</v>
      </c>
      <c r="E6" s="13">
        <f>SUM(34492,37654)</f>
        <v>72146</v>
      </c>
      <c r="F6" s="13">
        <v>8664</v>
      </c>
    </row>
    <row r="7" spans="1:13">
      <c r="A7" s="1" t="s">
        <v>2</v>
      </c>
      <c r="B7" s="11">
        <v>64081</v>
      </c>
      <c r="C7" s="11">
        <v>4401</v>
      </c>
      <c r="D7" s="12">
        <f>68596/(221+162)</f>
        <v>179.10182767624022</v>
      </c>
      <c r="E7" s="13">
        <v>70961</v>
      </c>
      <c r="F7" s="13">
        <v>9371</v>
      </c>
    </row>
    <row r="8" spans="1:13">
      <c r="A8" s="1" t="s">
        <v>9</v>
      </c>
      <c r="B8" s="11">
        <v>65429</v>
      </c>
      <c r="C8" s="11">
        <v>4707</v>
      </c>
      <c r="D8" s="12">
        <v>182.02</v>
      </c>
      <c r="E8" s="13">
        <v>71358</v>
      </c>
      <c r="F8" s="13">
        <v>8700</v>
      </c>
    </row>
    <row r="9" spans="1:13">
      <c r="A9" s="1" t="s">
        <v>3</v>
      </c>
      <c r="B9" s="11">
        <v>62714</v>
      </c>
      <c r="C9" s="11">
        <v>4560</v>
      </c>
      <c r="D9" s="12">
        <v>174.48</v>
      </c>
      <c r="E9" s="13">
        <v>68449</v>
      </c>
      <c r="F9" s="13">
        <v>8096</v>
      </c>
    </row>
    <row r="10" spans="1:13">
      <c r="A10" s="1" t="s">
        <v>12</v>
      </c>
      <c r="B10" s="11">
        <v>61144</v>
      </c>
      <c r="C10" s="11">
        <v>4492</v>
      </c>
      <c r="D10" s="12">
        <v>175.66</v>
      </c>
      <c r="E10" s="13">
        <v>66991</v>
      </c>
      <c r="F10" s="13">
        <v>8183</v>
      </c>
    </row>
    <row r="11" spans="1:13">
      <c r="A11" s="1" t="s">
        <v>4</v>
      </c>
      <c r="B11" s="11">
        <v>61342</v>
      </c>
      <c r="C11" s="11">
        <v>4331</v>
      </c>
      <c r="D11" s="12">
        <v>169.44</v>
      </c>
      <c r="E11" s="13">
        <v>67663</v>
      </c>
      <c r="F11" s="13">
        <v>8011</v>
      </c>
    </row>
    <row r="12" spans="1:13">
      <c r="A12" s="3">
        <v>43770</v>
      </c>
      <c r="B12" s="11">
        <v>62096</v>
      </c>
      <c r="C12" s="11">
        <v>4022</v>
      </c>
      <c r="D12" s="12">
        <v>174.14</v>
      </c>
      <c r="E12" s="13">
        <v>68562</v>
      </c>
      <c r="F12" s="13">
        <v>8709</v>
      </c>
    </row>
    <row r="13" spans="1:13">
      <c r="A13" s="3">
        <v>43800</v>
      </c>
      <c r="B13" s="11">
        <v>67286</v>
      </c>
      <c r="C13" s="11">
        <v>4437</v>
      </c>
      <c r="D13" s="12">
        <v>185.85</v>
      </c>
      <c r="E13" s="13">
        <v>73998</v>
      </c>
      <c r="F13" s="13">
        <v>9722</v>
      </c>
    </row>
    <row r="14" spans="1:13">
      <c r="A14" s="1" t="s">
        <v>10</v>
      </c>
      <c r="B14" s="11">
        <v>62991</v>
      </c>
      <c r="C14" s="11">
        <v>4186</v>
      </c>
      <c r="D14" s="12">
        <v>177.45</v>
      </c>
      <c r="E14" s="13">
        <v>67363</v>
      </c>
      <c r="F14" s="13">
        <v>9364</v>
      </c>
    </row>
    <row r="15" spans="1:13">
      <c r="A15" s="1" t="s">
        <v>7</v>
      </c>
      <c r="B15" s="11">
        <v>45238</v>
      </c>
      <c r="C15" s="11">
        <v>2691</v>
      </c>
      <c r="D15" s="12">
        <v>126.54</v>
      </c>
      <c r="E15" s="13">
        <v>49537</v>
      </c>
      <c r="F15" s="13">
        <v>5138</v>
      </c>
    </row>
    <row r="16" spans="1:13">
      <c r="A16" s="1" t="s">
        <v>11</v>
      </c>
      <c r="B16" s="11">
        <v>50303</v>
      </c>
      <c r="C16" s="11">
        <v>3612</v>
      </c>
      <c r="D16" s="12">
        <v>136.66999999999999</v>
      </c>
      <c r="E16" s="13">
        <v>55056</v>
      </c>
      <c r="F16" s="13">
        <v>7340</v>
      </c>
    </row>
    <row r="17" spans="1:6">
      <c r="A17" s="1" t="s">
        <v>13</v>
      </c>
      <c r="B17" s="11">
        <v>46963</v>
      </c>
      <c r="C17" s="11">
        <v>3552</v>
      </c>
      <c r="D17" s="12">
        <v>129.51</v>
      </c>
      <c r="E17" s="13">
        <v>51451</v>
      </c>
      <c r="F17" s="13">
        <v>5008</v>
      </c>
    </row>
    <row r="18" spans="1:6">
      <c r="A18" s="1" t="s">
        <v>14</v>
      </c>
      <c r="B18" s="11">
        <v>54614</v>
      </c>
      <c r="C18" s="11">
        <v>3770</v>
      </c>
      <c r="D18" s="12">
        <v>144.63999999999999</v>
      </c>
      <c r="E18" s="13">
        <v>59597</v>
      </c>
      <c r="F18" s="13">
        <v>6688</v>
      </c>
    </row>
    <row r="19" spans="1:6">
      <c r="A19" s="1" t="s">
        <v>15</v>
      </c>
      <c r="B19" s="11">
        <v>57903</v>
      </c>
      <c r="C19" s="11">
        <v>3935</v>
      </c>
      <c r="D19" s="12">
        <v>153.62</v>
      </c>
      <c r="E19" s="13">
        <v>63890</v>
      </c>
      <c r="F19" s="13">
        <v>7698</v>
      </c>
    </row>
    <row r="20" spans="1:6">
      <c r="A20" s="1" t="s">
        <v>16</v>
      </c>
      <c r="B20" s="11">
        <v>54996</v>
      </c>
      <c r="C20" s="11">
        <v>4163</v>
      </c>
      <c r="D20" s="12">
        <v>146.58000000000001</v>
      </c>
      <c r="E20" s="13">
        <v>61002</v>
      </c>
      <c r="F20" s="13">
        <v>6799</v>
      </c>
    </row>
    <row r="21" spans="1:6">
      <c r="A21" s="3">
        <v>44044</v>
      </c>
      <c r="B21" s="11">
        <v>49541</v>
      </c>
      <c r="C21" s="11">
        <v>3784</v>
      </c>
      <c r="D21" s="12">
        <v>132.69</v>
      </c>
      <c r="E21" s="13">
        <v>55037</v>
      </c>
      <c r="F21" s="13">
        <v>5660</v>
      </c>
    </row>
    <row r="22" spans="1:6">
      <c r="A22" s="3">
        <v>44075</v>
      </c>
      <c r="B22" s="11">
        <v>52755</v>
      </c>
      <c r="C22" s="11">
        <v>3593</v>
      </c>
      <c r="D22" s="12">
        <f>56422/(227+163)</f>
        <v>144.67179487179487</v>
      </c>
      <c r="E22" s="13">
        <v>58260</v>
      </c>
      <c r="F22" s="13">
        <v>6778</v>
      </c>
    </row>
    <row r="23" spans="1:6">
      <c r="A23" s="3">
        <v>44105</v>
      </c>
      <c r="B23" s="11">
        <v>56302</v>
      </c>
      <c r="C23" s="11">
        <v>3748</v>
      </c>
      <c r="D23" s="12">
        <f>60107/(234+168)</f>
        <v>149.51990049751242</v>
      </c>
      <c r="E23" s="13">
        <v>62710</v>
      </c>
      <c r="F23" s="13">
        <v>7935</v>
      </c>
    </row>
    <row r="24" spans="1:6">
      <c r="A24" s="3" t="s">
        <v>17</v>
      </c>
      <c r="B24" s="11">
        <v>55801</v>
      </c>
      <c r="C24" s="11">
        <v>4342</v>
      </c>
      <c r="D24" s="12">
        <v>157.53</v>
      </c>
      <c r="E24" s="11">
        <v>62249</v>
      </c>
      <c r="F24" s="11">
        <v>7971</v>
      </c>
    </row>
    <row r="25" spans="1:6">
      <c r="A25" s="3" t="s">
        <v>18</v>
      </c>
      <c r="B25" s="11">
        <v>52829</v>
      </c>
      <c r="C25" s="11">
        <v>5454</v>
      </c>
      <c r="D25" s="12">
        <v>149.87</v>
      </c>
      <c r="E25" s="11">
        <v>59698</v>
      </c>
      <c r="F25" s="11">
        <v>7816</v>
      </c>
    </row>
    <row r="26" spans="1:6">
      <c r="A26" s="3" t="s">
        <v>19</v>
      </c>
      <c r="B26" s="11">
        <v>54654</v>
      </c>
      <c r="C26" s="11">
        <v>4706</v>
      </c>
      <c r="D26" s="12">
        <v>149.44</v>
      </c>
      <c r="E26" s="11">
        <v>61986</v>
      </c>
      <c r="F26" s="11">
        <v>7899</v>
      </c>
    </row>
    <row r="27" spans="1:6">
      <c r="A27" s="4" t="s">
        <v>20</v>
      </c>
      <c r="B27" s="11">
        <v>48069</v>
      </c>
      <c r="C27" s="11">
        <v>3890</v>
      </c>
      <c r="D27" s="12">
        <v>136.47</v>
      </c>
      <c r="E27" s="11">
        <v>54048</v>
      </c>
      <c r="F27" s="11">
        <v>6264</v>
      </c>
    </row>
    <row r="28" spans="1:6">
      <c r="A28" s="4" t="s">
        <v>21</v>
      </c>
      <c r="B28" s="11">
        <v>58524</v>
      </c>
      <c r="C28" s="11">
        <v>4458</v>
      </c>
      <c r="D28" s="12">
        <v>158.41999999999999</v>
      </c>
      <c r="E28" s="11">
        <v>65269</v>
      </c>
      <c r="F28" s="11">
        <v>7661</v>
      </c>
    </row>
    <row r="29" spans="1:6">
      <c r="A29" s="4" t="s">
        <v>22</v>
      </c>
      <c r="B29" s="11">
        <v>56765</v>
      </c>
      <c r="C29" s="11">
        <v>3941</v>
      </c>
      <c r="D29" s="12">
        <v>152.72</v>
      </c>
      <c r="E29" s="11">
        <v>63257</v>
      </c>
      <c r="F29" s="11">
        <v>6709</v>
      </c>
    </row>
    <row r="30" spans="1:6">
      <c r="A30" s="4" t="s">
        <v>23</v>
      </c>
      <c r="B30" s="11">
        <v>62392</v>
      </c>
      <c r="C30" s="11">
        <v>3895</v>
      </c>
      <c r="D30" s="12">
        <v>168.24</v>
      </c>
      <c r="E30" s="11">
        <v>69553</v>
      </c>
      <c r="F30" s="11">
        <v>8310</v>
      </c>
    </row>
    <row r="31" spans="1:6">
      <c r="A31" s="4" t="s">
        <v>24</v>
      </c>
      <c r="B31" s="11">
        <v>60095</v>
      </c>
      <c r="C31" s="11">
        <v>3828</v>
      </c>
      <c r="D31" s="12">
        <v>165.26</v>
      </c>
      <c r="E31" s="11">
        <v>66378</v>
      </c>
      <c r="F31" s="11">
        <v>9216</v>
      </c>
    </row>
    <row r="32" spans="1:6">
      <c r="A32" s="4" t="s">
        <v>25</v>
      </c>
      <c r="B32" s="11">
        <v>63543</v>
      </c>
      <c r="C32" s="11">
        <v>3863</v>
      </c>
      <c r="D32" s="12">
        <v>175.51</v>
      </c>
      <c r="E32" s="11">
        <v>70538</v>
      </c>
      <c r="F32" s="11">
        <v>10627</v>
      </c>
    </row>
    <row r="33" spans="1:6">
      <c r="A33" s="3" t="s">
        <v>26</v>
      </c>
      <c r="B33" s="11">
        <v>62198</v>
      </c>
      <c r="C33" s="11">
        <v>3822</v>
      </c>
      <c r="D33" s="12">
        <v>172.02</v>
      </c>
      <c r="E33" s="11">
        <v>68656</v>
      </c>
      <c r="F33" s="11">
        <v>9576</v>
      </c>
    </row>
    <row r="34" spans="1:6">
      <c r="A34" s="3" t="s">
        <v>27</v>
      </c>
      <c r="B34" s="11">
        <v>61335</v>
      </c>
      <c r="C34" s="11">
        <v>3632</v>
      </c>
      <c r="D34" s="12">
        <v>144.15</v>
      </c>
      <c r="E34" s="11">
        <v>68275</v>
      </c>
      <c r="F34" s="11">
        <v>9146</v>
      </c>
    </row>
    <row r="35" spans="1:6">
      <c r="A35" s="3" t="s">
        <v>28</v>
      </c>
      <c r="B35" s="11">
        <v>62081</v>
      </c>
      <c r="C35" s="11">
        <v>3770</v>
      </c>
      <c r="D35" s="12">
        <v>166.01</v>
      </c>
      <c r="E35" s="11">
        <v>68386</v>
      </c>
      <c r="F35" s="11">
        <v>9225</v>
      </c>
    </row>
    <row r="36" spans="1:6">
      <c r="A36" s="3" t="s">
        <v>29</v>
      </c>
      <c r="B36" s="11">
        <v>62006</v>
      </c>
      <c r="C36" s="11">
        <v>3699</v>
      </c>
      <c r="D36" s="12">
        <v>167.22</v>
      </c>
      <c r="E36" s="11">
        <v>69144</v>
      </c>
      <c r="F36" s="11">
        <v>8785</v>
      </c>
    </row>
    <row r="37" spans="1:6">
      <c r="A37" s="3" t="s">
        <v>30</v>
      </c>
      <c r="B37" s="11">
        <v>63510</v>
      </c>
      <c r="C37" s="11">
        <v>3925</v>
      </c>
      <c r="D37" s="12">
        <v>170.38</v>
      </c>
      <c r="E37" s="11">
        <v>70982</v>
      </c>
      <c r="F37" s="11">
        <v>9519</v>
      </c>
    </row>
    <row r="38" spans="1:6">
      <c r="A38" s="3" t="s">
        <v>31</v>
      </c>
      <c r="B38" s="11">
        <v>59170</v>
      </c>
      <c r="C38" s="11">
        <v>4147</v>
      </c>
      <c r="D38" s="12">
        <v>161.11000000000001</v>
      </c>
      <c r="E38" s="11">
        <v>66532</v>
      </c>
      <c r="F38" s="11">
        <v>9798</v>
      </c>
    </row>
    <row r="39" spans="1:6">
      <c r="A39" s="3" t="s">
        <v>32</v>
      </c>
      <c r="B39" s="11">
        <v>54478</v>
      </c>
      <c r="C39" s="11">
        <v>2908</v>
      </c>
      <c r="D39" s="12">
        <v>170.12</v>
      </c>
      <c r="E39" s="11">
        <v>60393</v>
      </c>
      <c r="F39" s="11">
        <v>8776</v>
      </c>
    </row>
    <row r="40" spans="1:6">
      <c r="A40" s="3">
        <v>44621</v>
      </c>
      <c r="B40" s="11">
        <v>59935</v>
      </c>
      <c r="C40" s="11">
        <v>719</v>
      </c>
      <c r="D40" s="12">
        <f>60811/(233+162)</f>
        <v>153.95189873417721</v>
      </c>
      <c r="E40" s="11">
        <v>65756</v>
      </c>
      <c r="F40" s="11">
        <v>8034</v>
      </c>
    </row>
    <row r="41" spans="1:6">
      <c r="A41" s="3">
        <v>44652</v>
      </c>
      <c r="B41" s="11">
        <v>43377</v>
      </c>
      <c r="C41" s="11">
        <v>2691</v>
      </c>
      <c r="D41" s="12">
        <f>46309/(259+190)</f>
        <v>103.13808463251671</v>
      </c>
      <c r="E41" s="11">
        <v>48344</v>
      </c>
      <c r="F41" s="11">
        <v>3829</v>
      </c>
    </row>
    <row r="42" spans="1:6">
      <c r="A42" s="3">
        <v>44682</v>
      </c>
      <c r="B42" s="11">
        <v>50658</v>
      </c>
      <c r="C42" s="11">
        <v>1612</v>
      </c>
      <c r="D42" s="12">
        <f>52390/(245+170)</f>
        <v>126.24096385542168</v>
      </c>
      <c r="E42" s="11">
        <v>56225</v>
      </c>
      <c r="F42" s="11">
        <v>5785</v>
      </c>
    </row>
    <row r="43" spans="1:6">
      <c r="A43" s="3" t="s">
        <v>33</v>
      </c>
      <c r="B43" s="11">
        <v>53089</v>
      </c>
      <c r="C43" s="11">
        <v>2475</v>
      </c>
      <c r="D43" s="12">
        <v>139.36500000000001</v>
      </c>
      <c r="E43" s="11">
        <v>59229</v>
      </c>
      <c r="F43" s="11">
        <v>8146</v>
      </c>
    </row>
    <row r="44" spans="1:6">
      <c r="A44" s="3" t="s">
        <v>34</v>
      </c>
      <c r="B44" s="11">
        <v>58728</v>
      </c>
      <c r="C44" s="11">
        <v>2461</v>
      </c>
      <c r="D44" s="12">
        <f>61532/(237+168)</f>
        <v>151.93086419753087</v>
      </c>
      <c r="E44" s="11">
        <v>64653</v>
      </c>
      <c r="F44" s="11">
        <v>11651</v>
      </c>
    </row>
    <row r="45" spans="1:6">
      <c r="A45" s="3" t="s">
        <v>35</v>
      </c>
      <c r="B45" s="11">
        <v>63409</v>
      </c>
      <c r="C45" s="11">
        <v>2880</v>
      </c>
      <c r="D45" s="12">
        <f>66869/(242+171)</f>
        <v>161.91041162227603</v>
      </c>
      <c r="E45" s="11">
        <v>68663</v>
      </c>
      <c r="F45" s="11">
        <v>14409</v>
      </c>
    </row>
    <row r="46" spans="1:6">
      <c r="A46" s="3" t="s">
        <v>36</v>
      </c>
      <c r="B46" s="11">
        <v>61191</v>
      </c>
      <c r="C46" s="11">
        <v>2310</v>
      </c>
      <c r="D46" s="12">
        <f>64169/(247+174)</f>
        <v>152.42042755344417</v>
      </c>
      <c r="E46" s="11">
        <v>66372</v>
      </c>
      <c r="F46" s="11">
        <v>12035</v>
      </c>
    </row>
    <row r="47" spans="1:6">
      <c r="A47" s="3" t="s">
        <v>37</v>
      </c>
      <c r="B47" s="11">
        <v>60958</v>
      </c>
      <c r="C47" s="11">
        <v>2889</v>
      </c>
      <c r="D47" s="12">
        <f>64260/(247+175)</f>
        <v>152.27488151658767</v>
      </c>
      <c r="E47" s="11">
        <v>66316</v>
      </c>
      <c r="F47" s="11">
        <v>9477</v>
      </c>
    </row>
    <row r="48" spans="1:6">
      <c r="A48" s="3" t="s">
        <v>38</v>
      </c>
      <c r="B48" s="11">
        <v>62351</v>
      </c>
      <c r="C48" s="11">
        <v>3039</v>
      </c>
      <c r="D48" s="12">
        <f>66166/(243+174)</f>
        <v>158.67146282973621</v>
      </c>
      <c r="E48" s="11">
        <v>67954</v>
      </c>
      <c r="F48" s="11">
        <v>10798</v>
      </c>
    </row>
    <row r="49" spans="1:6">
      <c r="A49" s="3" t="s">
        <v>39</v>
      </c>
      <c r="B49" s="11">
        <v>75770</v>
      </c>
      <c r="C49" s="11">
        <v>2508</v>
      </c>
      <c r="D49" s="12">
        <f>79117/(245+173)</f>
        <v>189.27511961722487</v>
      </c>
      <c r="E49" s="11">
        <v>80237</v>
      </c>
      <c r="F49" s="11">
        <v>15640</v>
      </c>
    </row>
    <row r="50" spans="1:6">
      <c r="A50" s="3">
        <v>44927</v>
      </c>
      <c r="B50" s="11">
        <v>63365</v>
      </c>
      <c r="C50" s="11">
        <v>2489</v>
      </c>
      <c r="D50" s="12">
        <v>155.93867924528303</v>
      </c>
      <c r="E50" s="11">
        <v>68884</v>
      </c>
      <c r="F50" s="11">
        <v>9499</v>
      </c>
    </row>
    <row r="51" spans="1:6">
      <c r="A51" s="3">
        <v>44958</v>
      </c>
      <c r="B51" s="11">
        <v>54340</v>
      </c>
      <c r="C51" s="11">
        <v>2833</v>
      </c>
      <c r="D51" s="12">
        <v>136.35</v>
      </c>
      <c r="E51" s="11">
        <v>59640</v>
      </c>
      <c r="F51" s="11">
        <v>7840</v>
      </c>
    </row>
    <row r="52" spans="1:6">
      <c r="A52" s="3">
        <v>44986</v>
      </c>
      <c r="B52" s="11">
        <v>60721</v>
      </c>
      <c r="C52" s="11">
        <v>3264</v>
      </c>
      <c r="D52" s="12">
        <v>151.13679245283018</v>
      </c>
      <c r="E52" s="11">
        <v>66885</v>
      </c>
      <c r="F52" s="11">
        <v>7926</v>
      </c>
    </row>
    <row r="53" spans="1:6">
      <c r="A53" s="3">
        <v>45017</v>
      </c>
      <c r="B53" s="11">
        <v>63982</v>
      </c>
      <c r="C53" s="11">
        <v>3244</v>
      </c>
      <c r="D53" s="12">
        <v>163.08958837772397</v>
      </c>
      <c r="E53" s="11">
        <v>70981</v>
      </c>
      <c r="F53" s="11">
        <v>10867</v>
      </c>
    </row>
    <row r="54" spans="1:6">
      <c r="A54" s="3">
        <v>45047</v>
      </c>
      <c r="B54" s="11">
        <v>74926</v>
      </c>
      <c r="C54" s="11">
        <v>3400</v>
      </c>
      <c r="D54" s="12">
        <v>184.8820754716981</v>
      </c>
      <c r="E54" s="11">
        <v>82836</v>
      </c>
      <c r="F54" s="11">
        <v>14014</v>
      </c>
    </row>
    <row r="55" spans="1:6">
      <c r="A55" s="3">
        <v>45078</v>
      </c>
      <c r="B55" s="11">
        <v>66146</v>
      </c>
      <c r="C55" s="11">
        <v>3525</v>
      </c>
      <c r="D55" s="12">
        <v>164.08470588235295</v>
      </c>
      <c r="E55" s="11">
        <v>72978</v>
      </c>
      <c r="F55" s="11">
        <v>11193</v>
      </c>
    </row>
    <row r="56" spans="1:6">
      <c r="A56" s="3">
        <v>45108</v>
      </c>
      <c r="B56" s="11">
        <v>67793</v>
      </c>
      <c r="C56" s="11">
        <v>3435</v>
      </c>
      <c r="D56" s="12">
        <v>169.89523800000001</v>
      </c>
      <c r="E56" s="11">
        <v>74861</v>
      </c>
      <c r="F56" s="11">
        <v>11095</v>
      </c>
    </row>
    <row r="57" spans="1:6">
      <c r="A57" s="3">
        <v>45139</v>
      </c>
      <c r="B57" s="11">
        <v>65887</v>
      </c>
      <c r="C57" s="11">
        <v>3671</v>
      </c>
      <c r="D57" s="12">
        <v>167.23076900000001</v>
      </c>
      <c r="E57" s="11">
        <v>72772</v>
      </c>
      <c r="F57" s="11">
        <v>11636</v>
      </c>
    </row>
    <row r="58" spans="1:6">
      <c r="A58" s="3">
        <v>45170</v>
      </c>
      <c r="B58" s="11">
        <v>67097</v>
      </c>
      <c r="C58" s="11">
        <v>3114</v>
      </c>
      <c r="D58" s="12">
        <v>167.79236270000001</v>
      </c>
      <c r="E58" s="11">
        <v>73643</v>
      </c>
      <c r="F58" s="11">
        <v>11596</v>
      </c>
    </row>
    <row r="59" spans="1:6">
      <c r="A59" s="3">
        <v>45200</v>
      </c>
      <c r="B59" s="11">
        <v>64336</v>
      </c>
      <c r="C59" s="11">
        <v>3490</v>
      </c>
      <c r="D59" s="12">
        <f>67906/(245+177)</f>
        <v>160.91469194312796</v>
      </c>
      <c r="E59" s="11">
        <v>71083</v>
      </c>
      <c r="F59" s="11">
        <v>9559</v>
      </c>
    </row>
    <row r="60" spans="1:6">
      <c r="A60" s="3">
        <v>45231</v>
      </c>
      <c r="B60" s="11">
        <v>61239</v>
      </c>
      <c r="C60" s="11">
        <v>3545</v>
      </c>
      <c r="D60" s="12">
        <f>64863/(244+176)</f>
        <v>154.43571428571428</v>
      </c>
      <c r="E60" s="11">
        <v>68256</v>
      </c>
      <c r="F60" s="11">
        <v>7990</v>
      </c>
    </row>
    <row r="61" spans="1:6">
      <c r="A61" s="3">
        <v>45261</v>
      </c>
      <c r="B61" s="11">
        <v>65793</v>
      </c>
      <c r="C61" s="11">
        <v>3415</v>
      </c>
      <c r="D61" s="12">
        <f>69292/(243+175)</f>
        <v>165.77033492822966</v>
      </c>
      <c r="E61" s="11">
        <v>73335</v>
      </c>
      <c r="F61" s="11">
        <v>10117</v>
      </c>
    </row>
    <row r="62" spans="1:6">
      <c r="A62" s="3">
        <v>45292</v>
      </c>
      <c r="B62" s="11">
        <v>67698</v>
      </c>
      <c r="C62" s="11">
        <v>3605</v>
      </c>
      <c r="D62" s="12">
        <v>168.33962264150944</v>
      </c>
      <c r="E62" s="11">
        <v>72558</v>
      </c>
      <c r="F62" s="11">
        <v>10292</v>
      </c>
    </row>
    <row r="63" spans="1:6">
      <c r="A63" s="3">
        <v>45323</v>
      </c>
      <c r="B63" s="11">
        <v>63226</v>
      </c>
      <c r="C63" s="11">
        <v>3070</v>
      </c>
      <c r="D63" s="12">
        <v>159.57211538461539</v>
      </c>
      <c r="E63" s="11">
        <v>67676</v>
      </c>
      <c r="F63" s="11">
        <v>9813</v>
      </c>
    </row>
    <row r="64" spans="1:6">
      <c r="A64" s="3">
        <v>45352</v>
      </c>
      <c r="B64" s="11">
        <v>69442</v>
      </c>
      <c r="C64" s="11">
        <v>3620</v>
      </c>
      <c r="D64" s="12">
        <v>174.13809523809525</v>
      </c>
      <c r="E64" s="11">
        <v>74800</v>
      </c>
      <c r="F64" s="11">
        <v>10593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indicator_sc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MUI Ho-yee</dc:creator>
  <cp:lastModifiedBy>CHOW Yuk-shing</cp:lastModifiedBy>
  <dcterms:created xsi:type="dcterms:W3CDTF">2018-07-18T03:14:45Z</dcterms:created>
  <dcterms:modified xsi:type="dcterms:W3CDTF">2024-08-15T01:45:57Z</dcterms:modified>
</cp:coreProperties>
</file>